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/>
  <mc:AlternateContent xmlns:mc="http://schemas.openxmlformats.org/markup-compatibility/2006">
    <mc:Choice Requires="x15">
      <x15ac:absPath xmlns:x15ac="http://schemas.microsoft.com/office/spreadsheetml/2010/11/ac" url="/Users/marcellasweet/Documents/Johnny's/Website/Growing Ctr/Online Tools &amp; Calculators/"/>
    </mc:Choice>
  </mc:AlternateContent>
  <xr:revisionPtr revIDLastSave="0" documentId="13_ncr:1_{73CBE3F1-B515-B54B-B92E-01CAC0EC3022}" xr6:coauthVersionLast="47" xr6:coauthVersionMax="47" xr10:uidLastSave="{00000000-0000-0000-0000-000000000000}"/>
  <bookViews>
    <workbookView xWindow="11520" yWindow="2620" windowWidth="39640" windowHeight="17760" xr2:uid="{00000000-000D-0000-FFFF-FFFF00000000}"/>
  </bookViews>
  <sheets>
    <sheet name="by crop - 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3" i="1" l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4" i="1"/>
</calcChain>
</file>

<file path=xl/sharedStrings.xml><?xml version="1.0" encoding="utf-8"?>
<sst xmlns="http://schemas.openxmlformats.org/spreadsheetml/2006/main" count="38" uniqueCount="38">
  <si>
    <t>Beets (DS)</t>
  </si>
  <si>
    <t>Broccoli (TP)</t>
  </si>
  <si>
    <t>Brussels Sprouts (TP)***</t>
  </si>
  <si>
    <t>Cabbage, storage (TP)</t>
  </si>
  <si>
    <t>Cabbage, fresh eating (TP)</t>
  </si>
  <si>
    <t>Cabbage, Chinese (TP)</t>
  </si>
  <si>
    <t>Carrots (DS)</t>
  </si>
  <si>
    <t>Cauliflower (TP)</t>
  </si>
  <si>
    <t>Celery (TP)</t>
  </si>
  <si>
    <t>Celeriac (TP)</t>
  </si>
  <si>
    <t>Collards (TP)</t>
  </si>
  <si>
    <t>Chicory - Endive, Escarole (TP)</t>
  </si>
  <si>
    <t>Chicory - Radicchio (TP)</t>
  </si>
  <si>
    <t>Fennel (DS)</t>
  </si>
  <si>
    <t>Greens, Asian, full size (DS)</t>
  </si>
  <si>
    <t>Kale (DS)</t>
  </si>
  <si>
    <t>Kohlrabi (DS)</t>
  </si>
  <si>
    <t>Leeks (TP)</t>
  </si>
  <si>
    <t>Lettuce, baby (DS)</t>
  </si>
  <si>
    <t>Lettuce, heads (DS)</t>
  </si>
  <si>
    <t>Onions (DS)</t>
  </si>
  <si>
    <t>Parsnips (DS)</t>
  </si>
  <si>
    <t>Peas (DS; frost-sensitive)</t>
  </si>
  <si>
    <t>Radish, round (DS)</t>
  </si>
  <si>
    <t>Radish, Daikon (DS)</t>
  </si>
  <si>
    <t>Rutabaga (DS)</t>
  </si>
  <si>
    <t>Spinach (DS)</t>
  </si>
  <si>
    <t>Swiss chard, bunching (DS)</t>
  </si>
  <si>
    <t>Turnips, salad (DS)</t>
  </si>
  <si>
    <t>Turnip, purple top (DS)</t>
  </si>
  <si>
    <t>Notes</t>
  </si>
  <si>
    <t>Crop</t>
  </si>
  <si>
    <t xml:space="preserve"> </t>
  </si>
  <si>
    <t xml:space="preserve">© JOHNNY SELECTED SEEDS. ALL RIGHTS RESERVED.  955 BENTON AVENUE WINSLOW, MAINE 04901
JOHNNY'S SELECTED SEEDS IS A PRIVATELY HELD, EMPLOYEE-OWNED COMPANY
</t>
  </si>
  <si>
    <t>Enter average first frost date for your area below  (include year*):</t>
  </si>
  <si>
    <t>Planting Calculator for Fall Harvest Crops</t>
  </si>
  <si>
    <t>When to Plant**</t>
  </si>
  <si>
    <r>
      <t xml:space="preserve">This calculator will help you determine planting dates for crops to be planted outside, without additional protection, for fall harvest.  All are crops that are frost-tolerant and taste great in cooler weather.
If planting in an unheated hoophouse or low tunnel, you can plant 2–3 weeks later than the date recommended.
If planting inside a hoophouse with an additional layer of hoops and row cover (low tunnels) placed over the crop, you can plant 4–5 weeks later than the date recommended.
</t>
    </r>
    <r>
      <rPr>
        <i/>
        <sz val="10"/>
        <color indexed="8"/>
        <rFont val="Calibri"/>
        <family val="2"/>
      </rPr>
      <t>The calculator uses this formula:</t>
    </r>
    <r>
      <rPr>
        <sz val="10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>Days to Maturity</t>
    </r>
    <r>
      <rPr>
        <sz val="10"/>
        <color indexed="8"/>
        <rFont val="Calibri"/>
        <family val="2"/>
      </rPr>
      <t xml:space="preserve"> (we used varieties recommended for fall/winter)
</t>
    </r>
    <r>
      <rPr>
        <b/>
        <sz val="10"/>
        <color indexed="8"/>
        <rFont val="Calibri"/>
        <family val="2"/>
      </rPr>
      <t>+ Average Harvest Period</t>
    </r>
    <r>
      <rPr>
        <sz val="10"/>
        <color indexed="8"/>
        <rFont val="Calibri"/>
        <family val="2"/>
      </rPr>
      <t xml:space="preserve">
</t>
    </r>
    <r>
      <rPr>
        <b/>
        <sz val="10"/>
        <color indexed="8"/>
        <rFont val="Calibri"/>
        <family val="2"/>
      </rPr>
      <t>+ Fall Factor</t>
    </r>
    <r>
      <rPr>
        <sz val="10"/>
        <color indexed="8"/>
        <rFont val="Calibri"/>
        <family val="2"/>
      </rPr>
      <t xml:space="preserve"> (takes into account the slowing of growth that results from cool weather and short days in fall, amounting to about 2 weeks)
__________ 
</t>
    </r>
    <r>
      <rPr>
        <b/>
        <sz val="10"/>
        <color indexed="8"/>
        <rFont val="Calibri"/>
        <family val="2"/>
      </rPr>
      <t>= Days to Count Back from First Frost Date</t>
    </r>
    <r>
      <rPr>
        <sz val="10"/>
        <color indexed="8"/>
        <rFont val="Calibri"/>
        <family val="2"/>
      </rPr>
      <t xml:space="preserve">
* Dates are much the same from year to year, but the calculator requires the year be included.
** The date calculated is the date to plant outdoors; crops that should be </t>
    </r>
    <r>
      <rPr>
        <b/>
        <sz val="10"/>
        <color indexed="8"/>
        <rFont val="Calibri"/>
        <family val="2"/>
      </rPr>
      <t xml:space="preserve">direct-sown </t>
    </r>
    <r>
      <rPr>
        <sz val="10"/>
        <color indexed="8"/>
        <rFont val="Calibri"/>
        <family val="2"/>
      </rPr>
      <t xml:space="preserve">are marked </t>
    </r>
    <r>
      <rPr>
        <b/>
        <sz val="10"/>
        <color indexed="8"/>
        <rFont val="Calibri"/>
        <family val="2"/>
      </rPr>
      <t>DS</t>
    </r>
    <r>
      <rPr>
        <sz val="10"/>
        <color indexed="8"/>
        <rFont val="Calibri"/>
        <family val="2"/>
      </rPr>
      <t xml:space="preserve">. Those marked </t>
    </r>
    <r>
      <rPr>
        <b/>
        <sz val="10"/>
        <color indexed="8"/>
        <rFont val="Calibri"/>
        <family val="2"/>
      </rPr>
      <t>TP</t>
    </r>
    <r>
      <rPr>
        <sz val="10"/>
        <color indexed="8"/>
        <rFont val="Calibri"/>
        <family val="2"/>
      </rPr>
      <t xml:space="preserve"> should be set out as </t>
    </r>
    <r>
      <rPr>
        <b/>
        <sz val="10"/>
        <color indexed="8"/>
        <rFont val="Calibri"/>
        <family val="2"/>
      </rPr>
      <t>transplants</t>
    </r>
    <r>
      <rPr>
        <sz val="10"/>
        <color indexed="8"/>
        <rFont val="Calibri"/>
        <family val="2"/>
      </rPr>
      <t xml:space="preserve"> on the date shown, so seeds should be started 4 weeks before the planting date.
*** Brussels sprouts should mature after frost, so no additional time is added for harvest period or fall factor.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</si>
</sst>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indexed="8"/>
      <name val="Helvetica Neue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sz val="10"/>
      <color indexed="9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9"/>
      <name val="Calibri"/>
      <family val="2"/>
      <scheme val="minor"/>
    </font>
    <font>
      <sz val="22"/>
      <color indexed="9"/>
      <name val="Calibri"/>
      <family val="2"/>
      <scheme val="minor"/>
    </font>
    <font>
      <sz val="8"/>
      <color indexed="9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indexed="9"/>
      <name val="Calibri"/>
      <family val="2"/>
      <scheme val="minor"/>
    </font>
    <font>
      <sz val="18"/>
      <color indexed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66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27">
    <xf numFmtId="0" fontId="0" fillId="0" borderId="0" xfId="0" applyAlignment="1"/>
    <xf numFmtId="0" fontId="4" fillId="0" borderId="0" xfId="0" applyNumberFormat="1" applyFont="1" applyAlignment="1"/>
    <xf numFmtId="0" fontId="5" fillId="0" borderId="0" xfId="0" applyFont="1" applyAlignment="1"/>
    <xf numFmtId="0" fontId="6" fillId="2" borderId="1" xfId="0" applyNumberFormat="1" applyFont="1" applyFill="1" applyBorder="1" applyAlignment="1">
      <alignment wrapText="1"/>
    </xf>
    <xf numFmtId="0" fontId="6" fillId="4" borderId="1" xfId="0" applyNumberFormat="1" applyFont="1" applyFill="1" applyBorder="1" applyAlignment="1">
      <alignment wrapText="1"/>
    </xf>
    <xf numFmtId="0" fontId="6" fillId="4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5" fillId="0" borderId="0" xfId="0" applyFont="1" applyAlignment="1">
      <alignment horizontal="center"/>
    </xf>
    <xf numFmtId="0" fontId="7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8" fillId="0" borderId="0" xfId="0" applyNumberFormat="1" applyFont="1" applyAlignment="1">
      <alignment horizontal="center" vertical="top" wrapText="1"/>
    </xf>
    <xf numFmtId="0" fontId="8" fillId="0" borderId="0" xfId="0" applyNumberFormat="1" applyFont="1" applyAlignment="1">
      <alignment horizontal="center" vertical="top"/>
    </xf>
    <xf numFmtId="164" fontId="6" fillId="2" borderId="1" xfId="0" applyNumberFormat="1" applyFont="1" applyFill="1" applyBorder="1" applyAlignment="1">
      <alignment wrapText="1"/>
    </xf>
    <xf numFmtId="164" fontId="6" fillId="4" borderId="1" xfId="0" applyNumberFormat="1" applyFont="1" applyFill="1" applyBorder="1" applyAlignment="1">
      <alignment wrapText="1"/>
    </xf>
    <xf numFmtId="0" fontId="9" fillId="3" borderId="2" xfId="0" applyNumberFormat="1" applyFont="1" applyFill="1" applyBorder="1" applyAlignment="1">
      <alignment horizontal="center" vertical="center" wrapText="1"/>
    </xf>
    <xf numFmtId="14" fontId="10" fillId="5" borderId="3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left" vertical="top" wrapText="1"/>
    </xf>
    <xf numFmtId="0" fontId="6" fillId="4" borderId="4" xfId="0" applyNumberFormat="1" applyFont="1" applyFill="1" applyBorder="1" applyAlignment="1">
      <alignment horizontal="left" wrapText="1"/>
    </xf>
    <xf numFmtId="164" fontId="6" fillId="4" borderId="4" xfId="0" applyNumberFormat="1" applyFont="1" applyFill="1" applyBorder="1" applyAlignment="1">
      <alignment wrapText="1"/>
    </xf>
    <xf numFmtId="14" fontId="10" fillId="5" borderId="5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14" fontId="10" fillId="5" borderId="7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1" fillId="4" borderId="9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CCCCC"/>
      <rgbColor rgb="00FFFFFF"/>
      <rgbColor rgb="00FFFFCC"/>
      <rgbColor rgb="00FFFF99"/>
      <rgbColor rgb="001FB714"/>
      <rgbColor rgb="00C0C0C0"/>
      <rgbColor rgb="00CCFFCC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2146300</xdr:colOff>
      <xdr:row>0</xdr:row>
      <xdr:rowOff>774700</xdr:rowOff>
    </xdr:to>
    <xdr:pic>
      <xdr:nvPicPr>
        <xdr:cNvPr id="1045" name="Picture 3">
          <a:extLst>
            <a:ext uri="{FF2B5EF4-FFF2-40B4-BE49-F238E27FC236}">
              <a16:creationId xmlns:a16="http://schemas.microsoft.com/office/drawing/2014/main" id="{1A1C4929-45BA-2148-B780-2E051FADE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46300" cy="774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42"/>
  <sheetViews>
    <sheetView showGridLines="0" tabSelected="1" topLeftCell="A4" workbookViewId="0">
      <selection activeCell="A35" sqref="A35:B35"/>
    </sheetView>
  </sheetViews>
  <sheetFormatPr baseColWidth="10" defaultColWidth="10.1640625" defaultRowHeight="20" customHeight="1" x14ac:dyDescent="0.2"/>
  <cols>
    <col min="1" max="1" width="31.33203125" style="1" customWidth="1"/>
    <col min="2" max="2" width="33.1640625" style="1" customWidth="1"/>
    <col min="3" max="3" width="1.33203125" style="1" customWidth="1"/>
    <col min="4" max="4" width="30.1640625" style="1" customWidth="1"/>
    <col min="5" max="5" width="20.6640625" style="1" customWidth="1"/>
    <col min="6" max="255" width="10.1640625" style="1" customWidth="1"/>
    <col min="256" max="16384" width="10.1640625" style="2"/>
  </cols>
  <sheetData>
    <row r="1" spans="1:255" ht="63.75" customHeight="1" x14ac:dyDescent="0.2">
      <c r="B1" s="26" t="s">
        <v>35</v>
      </c>
      <c r="C1" s="26"/>
      <c r="D1" s="26"/>
    </row>
    <row r="2" spans="1:255" ht="36" customHeight="1" x14ac:dyDescent="0.2">
      <c r="A2" s="8"/>
      <c r="B2" s="21" t="s">
        <v>34</v>
      </c>
      <c r="D2" s="15" t="s">
        <v>30</v>
      </c>
    </row>
    <row r="3" spans="1:255" ht="21" customHeight="1" x14ac:dyDescent="0.2">
      <c r="A3" s="8"/>
      <c r="B3" s="19">
        <v>45200</v>
      </c>
      <c r="D3" s="22" t="s">
        <v>37</v>
      </c>
      <c r="IS3" s="2"/>
      <c r="IT3" s="2"/>
      <c r="IU3" s="2"/>
    </row>
    <row r="4" spans="1:255" ht="24.75" customHeight="1" x14ac:dyDescent="0.2">
      <c r="A4" s="20" t="s">
        <v>31</v>
      </c>
      <c r="B4" s="14" t="s">
        <v>36</v>
      </c>
      <c r="D4" s="23"/>
      <c r="IS4" s="2"/>
      <c r="IT4" s="2"/>
      <c r="IU4" s="2"/>
    </row>
    <row r="5" spans="1:255" ht="16.25" customHeight="1" x14ac:dyDescent="0.2">
      <c r="A5" s="3" t="s">
        <v>0</v>
      </c>
      <c r="B5" s="12">
        <f>$B$3-73</f>
        <v>45127</v>
      </c>
      <c r="D5" s="23"/>
      <c r="IQ5" s="2"/>
      <c r="IR5" s="2"/>
      <c r="IS5" s="2"/>
      <c r="IT5" s="2"/>
      <c r="IU5" s="2"/>
    </row>
    <row r="6" spans="1:255" ht="16.25" customHeight="1" x14ac:dyDescent="0.2">
      <c r="A6" s="3" t="s">
        <v>1</v>
      </c>
      <c r="B6" s="12">
        <f>$B$3-84</f>
        <v>45116</v>
      </c>
      <c r="D6" s="23"/>
      <c r="IQ6" s="2"/>
      <c r="IR6" s="2"/>
      <c r="IS6" s="2"/>
      <c r="IT6" s="2"/>
      <c r="IU6" s="2"/>
    </row>
    <row r="7" spans="1:255" ht="16.25" customHeight="1" x14ac:dyDescent="0.2">
      <c r="A7" s="3" t="s">
        <v>2</v>
      </c>
      <c r="B7" s="12">
        <f>$B$3-120</f>
        <v>45080</v>
      </c>
      <c r="D7" s="23"/>
      <c r="IQ7" s="2"/>
      <c r="IR7" s="2"/>
      <c r="IS7" s="2"/>
      <c r="IT7" s="2"/>
      <c r="IU7" s="2"/>
    </row>
    <row r="8" spans="1:255" ht="16.25" customHeight="1" x14ac:dyDescent="0.2">
      <c r="A8" s="4" t="s">
        <v>3</v>
      </c>
      <c r="B8" s="13">
        <f>$B$3-115</f>
        <v>45085</v>
      </c>
      <c r="D8" s="23"/>
      <c r="IQ8" s="2"/>
      <c r="IR8" s="2"/>
      <c r="IS8" s="2"/>
      <c r="IT8" s="2"/>
      <c r="IU8" s="2"/>
    </row>
    <row r="9" spans="1:255" ht="16.25" customHeight="1" x14ac:dyDescent="0.2">
      <c r="A9" s="4" t="s">
        <v>4</v>
      </c>
      <c r="B9" s="13">
        <f>$B$3-90</f>
        <v>45110</v>
      </c>
      <c r="D9" s="23"/>
      <c r="IQ9" s="2"/>
      <c r="IR9" s="2"/>
      <c r="IS9" s="2"/>
      <c r="IT9" s="2"/>
      <c r="IU9" s="2"/>
    </row>
    <row r="10" spans="1:255" ht="16.25" customHeight="1" x14ac:dyDescent="0.2">
      <c r="A10" s="4" t="s">
        <v>5</v>
      </c>
      <c r="B10" s="13">
        <f>$B$3-67</f>
        <v>45133</v>
      </c>
      <c r="D10" s="23"/>
      <c r="IQ10" s="2"/>
      <c r="IR10" s="2"/>
      <c r="IS10" s="2"/>
      <c r="IT10" s="2"/>
      <c r="IU10" s="2"/>
    </row>
    <row r="11" spans="1:255" ht="16.25" customHeight="1" x14ac:dyDescent="0.2">
      <c r="A11" s="3" t="s">
        <v>6</v>
      </c>
      <c r="B11" s="12">
        <f>$B$3-86</f>
        <v>45114</v>
      </c>
      <c r="D11" s="23"/>
      <c r="IQ11" s="2"/>
      <c r="IR11" s="2"/>
      <c r="IS11" s="2"/>
      <c r="IT11" s="2"/>
      <c r="IU11" s="2"/>
    </row>
    <row r="12" spans="1:255" ht="16.25" customHeight="1" x14ac:dyDescent="0.2">
      <c r="A12" s="3" t="s">
        <v>7</v>
      </c>
      <c r="B12" s="12">
        <f>$B$3-83</f>
        <v>45117</v>
      </c>
      <c r="D12" s="23"/>
      <c r="IQ12" s="2"/>
      <c r="IR12" s="2"/>
      <c r="IS12" s="2"/>
      <c r="IT12" s="2"/>
      <c r="IU12" s="2"/>
    </row>
    <row r="13" spans="1:255" ht="16.25" customHeight="1" x14ac:dyDescent="0.2">
      <c r="A13" s="3" t="s">
        <v>8</v>
      </c>
      <c r="B13" s="12">
        <f>$B$3-108</f>
        <v>45092</v>
      </c>
      <c r="D13" s="23"/>
      <c r="IQ13" s="2"/>
      <c r="IR13" s="2"/>
      <c r="IS13" s="2"/>
      <c r="IT13" s="2"/>
      <c r="IU13" s="2"/>
    </row>
    <row r="14" spans="1:255" ht="16.25" customHeight="1" x14ac:dyDescent="0.2">
      <c r="A14" s="4" t="s">
        <v>9</v>
      </c>
      <c r="B14" s="13">
        <f>$B$3-128</f>
        <v>45072</v>
      </c>
      <c r="D14" s="23"/>
      <c r="IQ14" s="2"/>
      <c r="IR14" s="2"/>
      <c r="IS14" s="2"/>
      <c r="IT14" s="2"/>
      <c r="IU14" s="2"/>
    </row>
    <row r="15" spans="1:255" ht="16.25" customHeight="1" x14ac:dyDescent="0.2">
      <c r="A15" s="4" t="s">
        <v>10</v>
      </c>
      <c r="B15" s="13">
        <f>$B$3-88</f>
        <v>45112</v>
      </c>
      <c r="D15" s="23"/>
      <c r="IQ15" s="2"/>
      <c r="IR15" s="2"/>
      <c r="IS15" s="2"/>
      <c r="IT15" s="2"/>
      <c r="IU15" s="2"/>
    </row>
    <row r="16" spans="1:255" ht="16.25" customHeight="1" x14ac:dyDescent="0.2">
      <c r="A16" s="4" t="s">
        <v>11</v>
      </c>
      <c r="B16" s="13">
        <f>$B$3-60</f>
        <v>45140</v>
      </c>
      <c r="D16" s="23"/>
      <c r="IQ16" s="2"/>
      <c r="IR16" s="2"/>
      <c r="IS16" s="2"/>
      <c r="IT16" s="2"/>
      <c r="IU16" s="2"/>
    </row>
    <row r="17" spans="1:255" ht="16.25" customHeight="1" x14ac:dyDescent="0.2">
      <c r="A17" s="3" t="s">
        <v>12</v>
      </c>
      <c r="B17" s="12">
        <f>$B$3-80</f>
        <v>45120</v>
      </c>
      <c r="D17" s="23"/>
      <c r="IR17" s="2"/>
      <c r="IS17" s="2"/>
      <c r="IT17" s="2"/>
      <c r="IU17" s="2"/>
    </row>
    <row r="18" spans="1:255" ht="16.25" customHeight="1" x14ac:dyDescent="0.2">
      <c r="A18" s="3" t="s">
        <v>13</v>
      </c>
      <c r="B18" s="12">
        <f>$B$3-108</f>
        <v>45092</v>
      </c>
      <c r="D18" s="23"/>
      <c r="IR18" s="2"/>
      <c r="IS18" s="2"/>
      <c r="IT18" s="2"/>
      <c r="IU18" s="2"/>
    </row>
    <row r="19" spans="1:255" ht="16.25" customHeight="1" x14ac:dyDescent="0.2">
      <c r="A19" s="3" t="s">
        <v>14</v>
      </c>
      <c r="B19" s="12">
        <f>$B$3-68</f>
        <v>45132</v>
      </c>
      <c r="D19" s="23"/>
      <c r="IR19" s="2"/>
      <c r="IS19" s="2"/>
      <c r="IT19" s="2"/>
      <c r="IU19" s="2"/>
    </row>
    <row r="20" spans="1:255" ht="16.25" customHeight="1" x14ac:dyDescent="0.2">
      <c r="A20" s="4" t="s">
        <v>15</v>
      </c>
      <c r="B20" s="13">
        <f>$B$3-88</f>
        <v>45112</v>
      </c>
      <c r="D20" s="23"/>
      <c r="IR20" s="2"/>
      <c r="IS20" s="2"/>
      <c r="IT20" s="2"/>
      <c r="IU20" s="2"/>
    </row>
    <row r="21" spans="1:255" ht="16.25" customHeight="1" x14ac:dyDescent="0.2">
      <c r="A21" s="5" t="s">
        <v>16</v>
      </c>
      <c r="B21" s="13">
        <f>$B$3-60</f>
        <v>45140</v>
      </c>
      <c r="D21" s="23"/>
      <c r="E21" s="16"/>
      <c r="IS21" s="2"/>
      <c r="IT21" s="2"/>
      <c r="IU21" s="2"/>
    </row>
    <row r="22" spans="1:255" ht="16.25" customHeight="1" x14ac:dyDescent="0.2">
      <c r="A22" s="5" t="s">
        <v>17</v>
      </c>
      <c r="B22" s="13">
        <f>$B$3-115</f>
        <v>45085</v>
      </c>
      <c r="D22" s="23"/>
      <c r="E22" s="16"/>
      <c r="IP22" s="2"/>
      <c r="IQ22" s="2"/>
      <c r="IR22" s="2"/>
      <c r="IS22" s="2"/>
      <c r="IT22" s="2"/>
      <c r="IU22" s="2"/>
    </row>
    <row r="23" spans="1:255" ht="16.25" customHeight="1" x14ac:dyDescent="0.2">
      <c r="A23" s="4" t="s">
        <v>18</v>
      </c>
      <c r="B23" s="13">
        <f>$B$3-58</f>
        <v>45142</v>
      </c>
      <c r="D23" s="23"/>
      <c r="E23" s="16"/>
      <c r="IO23" s="2"/>
      <c r="IP23" s="2"/>
      <c r="IQ23" s="2"/>
      <c r="IR23" s="2"/>
      <c r="IS23" s="2"/>
      <c r="IT23" s="2"/>
      <c r="IU23" s="2"/>
    </row>
    <row r="24" spans="1:255" ht="16.25" customHeight="1" x14ac:dyDescent="0.2">
      <c r="A24" s="3" t="s">
        <v>19</v>
      </c>
      <c r="B24" s="12">
        <f>$B$3-68</f>
        <v>45132</v>
      </c>
      <c r="D24" s="23"/>
      <c r="E24" s="16"/>
      <c r="IO24" s="2"/>
      <c r="IP24" s="2"/>
      <c r="IQ24" s="2"/>
      <c r="IR24" s="2"/>
      <c r="IS24" s="2"/>
      <c r="IT24" s="2"/>
      <c r="IU24" s="2"/>
    </row>
    <row r="25" spans="1:255" ht="16.25" customHeight="1" x14ac:dyDescent="0.2">
      <c r="A25" s="6" t="s">
        <v>20</v>
      </c>
      <c r="B25" s="12">
        <f>$B$3-80</f>
        <v>45120</v>
      </c>
      <c r="D25" s="23"/>
      <c r="E25" s="16"/>
      <c r="IO25" s="2"/>
      <c r="IP25" s="2"/>
      <c r="IQ25" s="2"/>
      <c r="IR25" s="2"/>
      <c r="IS25" s="2"/>
      <c r="IT25" s="2"/>
      <c r="IU25" s="2"/>
    </row>
    <row r="26" spans="1:255" ht="16.25" customHeight="1" x14ac:dyDescent="0.2">
      <c r="A26" s="6" t="s">
        <v>21</v>
      </c>
      <c r="B26" s="12">
        <f>$B$3-135</f>
        <v>45065</v>
      </c>
      <c r="D26" s="23"/>
      <c r="E26" s="16"/>
      <c r="IO26" s="2"/>
      <c r="IP26" s="2"/>
      <c r="IQ26" s="2"/>
      <c r="IR26" s="2"/>
      <c r="IS26" s="2"/>
      <c r="IT26" s="2"/>
      <c r="IU26" s="2"/>
    </row>
    <row r="27" spans="1:255" ht="16.25" customHeight="1" x14ac:dyDescent="0.2">
      <c r="A27" s="4" t="s">
        <v>22</v>
      </c>
      <c r="B27" s="13">
        <f>$B$3-102</f>
        <v>45098</v>
      </c>
      <c r="D27" s="23"/>
      <c r="E27" s="16"/>
      <c r="IR27" s="2"/>
      <c r="IS27" s="2"/>
      <c r="IT27" s="2"/>
      <c r="IU27" s="2"/>
    </row>
    <row r="28" spans="1:255" ht="16.25" customHeight="1" x14ac:dyDescent="0.2">
      <c r="A28" s="4" t="s">
        <v>23</v>
      </c>
      <c r="B28" s="13">
        <f>$B$3-36</f>
        <v>45164</v>
      </c>
      <c r="D28" s="23"/>
      <c r="E28" s="16"/>
      <c r="IR28" s="2"/>
      <c r="IS28" s="2"/>
      <c r="IT28" s="2"/>
      <c r="IU28" s="2"/>
    </row>
    <row r="29" spans="1:255" ht="16.25" customHeight="1" x14ac:dyDescent="0.2">
      <c r="A29" s="4" t="s">
        <v>24</v>
      </c>
      <c r="B29" s="13">
        <f>$B$3-65</f>
        <v>45135</v>
      </c>
      <c r="D29" s="23"/>
      <c r="E29" s="16"/>
      <c r="IR29" s="2"/>
      <c r="IS29" s="2"/>
      <c r="IT29" s="2"/>
      <c r="IU29" s="2"/>
    </row>
    <row r="30" spans="1:255" ht="16.25" customHeight="1" x14ac:dyDescent="0.2">
      <c r="A30" s="3" t="s">
        <v>25</v>
      </c>
      <c r="B30" s="12">
        <f>$B$3-90</f>
        <v>45110</v>
      </c>
      <c r="D30" s="23"/>
      <c r="E30" s="16"/>
      <c r="IR30" s="2"/>
      <c r="IS30" s="2"/>
      <c r="IT30" s="2"/>
      <c r="IU30" s="2"/>
    </row>
    <row r="31" spans="1:255" ht="16.25" customHeight="1" x14ac:dyDescent="0.2">
      <c r="A31" s="3" t="s">
        <v>26</v>
      </c>
      <c r="B31" s="12">
        <f>$B$3-54</f>
        <v>45146</v>
      </c>
      <c r="D31" s="23"/>
      <c r="E31" s="16"/>
      <c r="IR31" s="2"/>
      <c r="IS31" s="2"/>
      <c r="IT31" s="2"/>
      <c r="IU31" s="2"/>
    </row>
    <row r="32" spans="1:255" ht="16.25" customHeight="1" x14ac:dyDescent="0.2">
      <c r="A32" s="6" t="s">
        <v>27</v>
      </c>
      <c r="B32" s="12">
        <f>$B$3-64</f>
        <v>45136</v>
      </c>
      <c r="D32" s="23"/>
      <c r="E32" s="16"/>
      <c r="IS32" s="2"/>
      <c r="IT32" s="2"/>
      <c r="IU32" s="2"/>
    </row>
    <row r="33" spans="1:255" ht="16.25" customHeight="1" x14ac:dyDescent="0.2">
      <c r="A33" s="4" t="s">
        <v>28</v>
      </c>
      <c r="B33" s="13">
        <f>$B$3-53</f>
        <v>45147</v>
      </c>
      <c r="D33" s="23"/>
      <c r="E33" s="16"/>
      <c r="IS33" s="2"/>
      <c r="IT33" s="2"/>
      <c r="IU33" s="2"/>
    </row>
    <row r="34" spans="1:255" ht="16.25" customHeight="1" x14ac:dyDescent="0.2">
      <c r="A34" s="17" t="s">
        <v>29</v>
      </c>
      <c r="B34" s="18">
        <f>$B$3-64</f>
        <v>45136</v>
      </c>
      <c r="D34" s="23"/>
      <c r="E34" s="16"/>
      <c r="IS34" s="2"/>
      <c r="IT34" s="2"/>
      <c r="IU34" s="2"/>
    </row>
    <row r="35" spans="1:255" ht="40.5" customHeight="1" x14ac:dyDescent="0.2">
      <c r="A35" s="25" t="s">
        <v>33</v>
      </c>
      <c r="B35" s="25"/>
      <c r="D35" s="24"/>
      <c r="E35" s="16"/>
      <c r="IS35" s="2"/>
      <c r="IT35" s="2"/>
      <c r="IU35" s="2"/>
    </row>
    <row r="36" spans="1:255" ht="12.75" customHeight="1" x14ac:dyDescent="0.2">
      <c r="A36" s="2"/>
      <c r="B36" s="2"/>
      <c r="D36" s="10"/>
      <c r="IS36" s="2"/>
      <c r="IT36" s="2"/>
      <c r="IU36" s="2"/>
    </row>
    <row r="37" spans="1:255" ht="20.25" customHeight="1" x14ac:dyDescent="0.2">
      <c r="C37" s="11"/>
      <c r="IS37" s="2"/>
      <c r="IT37" s="2"/>
      <c r="IU37" s="2"/>
    </row>
    <row r="38" spans="1:255" s="7" customFormat="1" ht="20" customHeight="1" x14ac:dyDescent="0.2">
      <c r="A38" s="10" t="s">
        <v>32</v>
      </c>
      <c r="B38" s="11"/>
      <c r="C38" s="9"/>
      <c r="D38" s="1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  <c r="FL38" s="9"/>
      <c r="FM38" s="9"/>
      <c r="FN38" s="9"/>
      <c r="FO38" s="9"/>
      <c r="FP38" s="9"/>
      <c r="FQ38" s="9"/>
      <c r="FR38" s="9"/>
      <c r="FS38" s="9"/>
      <c r="FT38" s="9"/>
      <c r="FU38" s="9"/>
      <c r="FV38" s="9"/>
      <c r="FW38" s="9"/>
      <c r="FX38" s="9"/>
      <c r="FY38" s="9"/>
      <c r="FZ38" s="9"/>
      <c r="GA38" s="9"/>
      <c r="GB38" s="9"/>
      <c r="GC38" s="9"/>
      <c r="GD38" s="9"/>
      <c r="GE38" s="9"/>
      <c r="GF38" s="9"/>
      <c r="GG38" s="9"/>
      <c r="GH38" s="9"/>
      <c r="GI38" s="9"/>
      <c r="GJ38" s="9"/>
      <c r="GK38" s="9"/>
      <c r="GL38" s="9"/>
      <c r="GM38" s="9"/>
      <c r="GN38" s="9"/>
      <c r="GO38" s="9"/>
      <c r="GP38" s="9"/>
      <c r="GQ38" s="9"/>
      <c r="GR38" s="9"/>
      <c r="GS38" s="9"/>
      <c r="GT38" s="9"/>
      <c r="GU38" s="9"/>
      <c r="GV38" s="9"/>
      <c r="GW38" s="9"/>
      <c r="GX38" s="9"/>
      <c r="GY38" s="9"/>
      <c r="GZ38" s="9"/>
      <c r="HA38" s="9"/>
      <c r="HB38" s="9"/>
      <c r="HC38" s="9"/>
      <c r="HD38" s="9"/>
      <c r="HE38" s="9"/>
      <c r="HF38" s="9"/>
      <c r="HG38" s="9"/>
      <c r="HH38" s="9"/>
      <c r="HI38" s="9"/>
      <c r="HJ38" s="9"/>
      <c r="HK38" s="9"/>
      <c r="HL38" s="9"/>
      <c r="HM38" s="9"/>
      <c r="HN38" s="9"/>
      <c r="HO38" s="9"/>
      <c r="HP38" s="9"/>
      <c r="HQ38" s="9"/>
      <c r="HR38" s="9"/>
      <c r="HS38" s="9"/>
      <c r="HT38" s="9"/>
      <c r="HU38" s="9"/>
      <c r="HV38" s="9"/>
      <c r="HW38" s="9"/>
      <c r="HX38" s="9"/>
      <c r="HY38" s="9"/>
      <c r="HZ38" s="9"/>
      <c r="IA38" s="9"/>
      <c r="IB38" s="9"/>
      <c r="IC38" s="9"/>
      <c r="ID38" s="9"/>
      <c r="IE38" s="9"/>
      <c r="IF38" s="9"/>
      <c r="IG38" s="9"/>
      <c r="IH38" s="9"/>
      <c r="II38" s="9"/>
      <c r="IJ38" s="9"/>
      <c r="IK38" s="9"/>
      <c r="IL38" s="9"/>
      <c r="IM38" s="9"/>
      <c r="IN38" s="9"/>
      <c r="IO38" s="9"/>
      <c r="IP38" s="9"/>
      <c r="IQ38" s="9"/>
      <c r="IR38" s="9"/>
    </row>
    <row r="39" spans="1:255" s="7" customFormat="1" ht="20" customHeight="1" x14ac:dyDescent="0.2">
      <c r="B39" s="11"/>
      <c r="C39" s="11"/>
      <c r="D39" s="1"/>
      <c r="E39" s="11"/>
      <c r="F39" s="11"/>
      <c r="G39" s="11"/>
      <c r="H39" s="11"/>
      <c r="I39" s="11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9"/>
      <c r="CN39" s="9"/>
      <c r="CO39" s="9"/>
      <c r="CP39" s="9"/>
      <c r="CQ39" s="9"/>
      <c r="CR39" s="9"/>
      <c r="CS39" s="9"/>
      <c r="CT39" s="9"/>
      <c r="CU39" s="9"/>
      <c r="CV39" s="9"/>
      <c r="CW39" s="9"/>
      <c r="CX39" s="9"/>
      <c r="CY39" s="9"/>
      <c r="CZ39" s="9"/>
      <c r="DA39" s="9"/>
      <c r="DB39" s="9"/>
      <c r="DC39" s="9"/>
      <c r="DD39" s="9"/>
      <c r="DE39" s="9"/>
      <c r="DF39" s="9"/>
      <c r="DG39" s="9"/>
      <c r="DH39" s="9"/>
      <c r="DI39" s="9"/>
      <c r="DJ39" s="9"/>
      <c r="DK39" s="9"/>
      <c r="DL39" s="9"/>
      <c r="DM39" s="9"/>
      <c r="DN39" s="9"/>
      <c r="DO39" s="9"/>
      <c r="DP39" s="9"/>
      <c r="DQ39" s="9"/>
      <c r="DR39" s="9"/>
      <c r="DS39" s="9"/>
      <c r="DT39" s="9"/>
      <c r="DU39" s="9"/>
      <c r="DV39" s="9"/>
      <c r="DW39" s="9"/>
      <c r="DX39" s="9"/>
      <c r="DY39" s="9"/>
      <c r="DZ39" s="9"/>
      <c r="EA39" s="9"/>
      <c r="EB39" s="9"/>
      <c r="EC39" s="9"/>
      <c r="ED39" s="9"/>
      <c r="EE39" s="9"/>
      <c r="EF39" s="9"/>
      <c r="EG39" s="9"/>
      <c r="EH39" s="9"/>
      <c r="EI39" s="9"/>
      <c r="EJ39" s="9"/>
      <c r="EK39" s="9"/>
      <c r="EL39" s="9"/>
      <c r="EM39" s="9"/>
      <c r="EN39" s="9"/>
      <c r="EO39" s="9"/>
      <c r="EP39" s="9"/>
      <c r="EQ39" s="9"/>
      <c r="ER39" s="9"/>
      <c r="ES39" s="9"/>
      <c r="ET39" s="9"/>
      <c r="EU39" s="9"/>
      <c r="EV39" s="9"/>
      <c r="EW39" s="9"/>
      <c r="EX39" s="9"/>
      <c r="EY39" s="9"/>
      <c r="EZ39" s="9"/>
      <c r="FA39" s="9"/>
      <c r="FB39" s="9"/>
      <c r="FC39" s="9"/>
      <c r="FD39" s="9"/>
      <c r="FE39" s="9"/>
      <c r="FF39" s="9"/>
      <c r="FG39" s="9"/>
      <c r="FH39" s="9"/>
      <c r="FI39" s="9"/>
      <c r="FJ39" s="9"/>
      <c r="FK39" s="9"/>
      <c r="FL39" s="9"/>
      <c r="FM39" s="9"/>
      <c r="FN39" s="9"/>
      <c r="FO39" s="9"/>
      <c r="FP39" s="9"/>
      <c r="FQ39" s="9"/>
      <c r="FR39" s="9"/>
      <c r="FS39" s="9"/>
      <c r="FT39" s="9"/>
      <c r="FU39" s="9"/>
      <c r="FV39" s="9"/>
      <c r="FW39" s="9"/>
      <c r="FX39" s="9"/>
      <c r="FY39" s="9"/>
      <c r="FZ39" s="9"/>
      <c r="GA39" s="9"/>
      <c r="GB39" s="9"/>
      <c r="GC39" s="9"/>
      <c r="GD39" s="9"/>
      <c r="GE39" s="9"/>
      <c r="GF39" s="9"/>
      <c r="GG39" s="9"/>
      <c r="GH39" s="9"/>
      <c r="GI39" s="9"/>
      <c r="GJ39" s="9"/>
      <c r="GK39" s="9"/>
      <c r="GL39" s="9"/>
      <c r="GM39" s="9"/>
      <c r="GN39" s="9"/>
      <c r="GO39" s="9"/>
      <c r="GP39" s="9"/>
      <c r="GQ39" s="9"/>
      <c r="GR39" s="9"/>
      <c r="GS39" s="9"/>
      <c r="GT39" s="9"/>
      <c r="GU39" s="9"/>
      <c r="GV39" s="9"/>
      <c r="GW39" s="9"/>
      <c r="GX39" s="9"/>
      <c r="GY39" s="9"/>
      <c r="GZ39" s="9"/>
      <c r="HA39" s="9"/>
      <c r="HB39" s="9"/>
      <c r="HC39" s="9"/>
      <c r="HD39" s="9"/>
      <c r="HE39" s="9"/>
      <c r="HF39" s="9"/>
      <c r="HG39" s="9"/>
      <c r="HH39" s="9"/>
      <c r="HI39" s="9"/>
      <c r="HJ39" s="9"/>
      <c r="HK39" s="9"/>
      <c r="HL39" s="9"/>
      <c r="HM39" s="9"/>
      <c r="HN39" s="9"/>
      <c r="HO39" s="9"/>
      <c r="HP39" s="9"/>
      <c r="HQ39" s="9"/>
      <c r="HR39" s="9"/>
      <c r="HS39" s="9"/>
      <c r="HT39" s="9"/>
      <c r="HU39" s="9"/>
      <c r="HV39" s="9"/>
      <c r="HW39" s="9"/>
      <c r="HX39" s="9"/>
      <c r="HY39" s="9"/>
      <c r="HZ39" s="9"/>
      <c r="IA39" s="9"/>
      <c r="IB39" s="9"/>
      <c r="IC39" s="9"/>
      <c r="ID39" s="9"/>
      <c r="IE39" s="9"/>
      <c r="IF39" s="9"/>
      <c r="IG39" s="9"/>
      <c r="IH39" s="9"/>
      <c r="II39" s="9"/>
      <c r="IJ39" s="9"/>
      <c r="IK39" s="9"/>
      <c r="IL39" s="9"/>
      <c r="IM39" s="9"/>
      <c r="IN39" s="9"/>
      <c r="IO39" s="9"/>
      <c r="IP39" s="9"/>
      <c r="IQ39" s="9"/>
      <c r="IR39" s="9"/>
    </row>
    <row r="40" spans="1:255" s="7" customFormat="1" ht="20" customHeight="1" x14ac:dyDescent="0.2">
      <c r="A40" s="11"/>
      <c r="B40" s="11"/>
      <c r="C40" s="11"/>
      <c r="D40" s="1"/>
      <c r="E40" s="11"/>
      <c r="F40" s="11"/>
      <c r="G40" s="11"/>
      <c r="H40" s="11"/>
      <c r="I40" s="11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CV40" s="9"/>
      <c r="CW40" s="9"/>
      <c r="CX40" s="9"/>
      <c r="CY40" s="9"/>
      <c r="CZ40" s="9"/>
      <c r="DA40" s="9"/>
      <c r="DB40" s="9"/>
      <c r="DC40" s="9"/>
      <c r="DD40" s="9"/>
      <c r="DE40" s="9"/>
      <c r="DF40" s="9"/>
      <c r="DG40" s="9"/>
      <c r="DH40" s="9"/>
      <c r="DI40" s="9"/>
      <c r="DJ40" s="9"/>
      <c r="DK40" s="9"/>
      <c r="DL40" s="9"/>
      <c r="DM40" s="9"/>
      <c r="DN40" s="9"/>
      <c r="DO40" s="9"/>
      <c r="DP40" s="9"/>
      <c r="DQ40" s="9"/>
      <c r="DR40" s="9"/>
      <c r="DS40" s="9"/>
      <c r="DT40" s="9"/>
      <c r="DU40" s="9"/>
      <c r="DV40" s="9"/>
      <c r="DW40" s="9"/>
      <c r="DX40" s="9"/>
      <c r="DY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9"/>
      <c r="EQ40" s="9"/>
      <c r="ER40" s="9"/>
      <c r="ES40" s="9"/>
      <c r="ET40" s="9"/>
      <c r="EU40" s="9"/>
      <c r="EV40" s="9"/>
      <c r="EW40" s="9"/>
      <c r="EX40" s="9"/>
      <c r="EY40" s="9"/>
      <c r="EZ40" s="9"/>
      <c r="FA40" s="9"/>
      <c r="FB40" s="9"/>
      <c r="FC40" s="9"/>
      <c r="FD40" s="9"/>
      <c r="FE40" s="9"/>
      <c r="FF40" s="9"/>
      <c r="FG40" s="9"/>
      <c r="FH40" s="9"/>
      <c r="FI40" s="9"/>
      <c r="FJ40" s="9"/>
      <c r="FK40" s="9"/>
      <c r="FL40" s="9"/>
      <c r="FM40" s="9"/>
      <c r="FN40" s="9"/>
      <c r="FO40" s="9"/>
      <c r="FP40" s="9"/>
      <c r="FQ40" s="9"/>
      <c r="FR40" s="9"/>
      <c r="FS40" s="9"/>
      <c r="FT40" s="9"/>
      <c r="FU40" s="9"/>
      <c r="FV40" s="9"/>
      <c r="FW40" s="9"/>
      <c r="FX40" s="9"/>
      <c r="FY40" s="9"/>
      <c r="FZ40" s="9"/>
      <c r="GA40" s="9"/>
      <c r="GB40" s="9"/>
      <c r="GC40" s="9"/>
      <c r="GD40" s="9"/>
      <c r="GE40" s="9"/>
      <c r="GF40" s="9"/>
      <c r="GG40" s="9"/>
      <c r="GH40" s="9"/>
      <c r="GI40" s="9"/>
      <c r="GJ40" s="9"/>
      <c r="GK40" s="9"/>
      <c r="GL40" s="9"/>
      <c r="GM40" s="9"/>
      <c r="GN40" s="9"/>
      <c r="GO40" s="9"/>
      <c r="GP40" s="9"/>
      <c r="GQ40" s="9"/>
      <c r="GR40" s="9"/>
      <c r="GS40" s="9"/>
      <c r="GT40" s="9"/>
      <c r="GU40" s="9"/>
      <c r="GV40" s="9"/>
      <c r="GW40" s="9"/>
      <c r="GX40" s="9"/>
      <c r="GY40" s="9"/>
      <c r="GZ40" s="9"/>
      <c r="HA40" s="9"/>
      <c r="HB40" s="9"/>
      <c r="HC40" s="9"/>
      <c r="HD40" s="9"/>
      <c r="HE40" s="9"/>
      <c r="HF40" s="9"/>
      <c r="HG40" s="9"/>
      <c r="HH40" s="9"/>
      <c r="HI40" s="9"/>
      <c r="HJ40" s="9"/>
      <c r="HK40" s="9"/>
      <c r="HL40" s="9"/>
      <c r="HM40" s="9"/>
      <c r="HN40" s="9"/>
      <c r="HO40" s="9"/>
      <c r="HP40" s="9"/>
      <c r="HQ40" s="9"/>
      <c r="HR40" s="9"/>
      <c r="HS40" s="9"/>
      <c r="HT40" s="9"/>
      <c r="HU40" s="9"/>
      <c r="HV40" s="9"/>
      <c r="HW40" s="9"/>
      <c r="HX40" s="9"/>
      <c r="HY40" s="9"/>
      <c r="HZ40" s="9"/>
      <c r="IA40" s="9"/>
      <c r="IB40" s="9"/>
      <c r="IC40" s="9"/>
      <c r="ID40" s="9"/>
      <c r="IE40" s="9"/>
      <c r="IF40" s="9"/>
      <c r="IG40" s="9"/>
      <c r="IH40" s="9"/>
      <c r="II40" s="9"/>
      <c r="IJ40" s="9"/>
      <c r="IK40" s="9"/>
      <c r="IL40" s="9"/>
      <c r="IM40" s="9"/>
      <c r="IN40" s="9"/>
      <c r="IO40" s="9"/>
      <c r="IP40" s="9"/>
      <c r="IQ40" s="9"/>
      <c r="IR40" s="9"/>
    </row>
    <row r="41" spans="1:255" ht="20" customHeight="1" x14ac:dyDescent="0.2">
      <c r="IS41" s="2"/>
      <c r="IT41" s="2"/>
      <c r="IU41" s="2"/>
    </row>
    <row r="42" spans="1:255" ht="20" customHeight="1" x14ac:dyDescent="0.2">
      <c r="IS42" s="2"/>
      <c r="IT42" s="2"/>
      <c r="IU42" s="2"/>
    </row>
  </sheetData>
  <mergeCells count="3">
    <mergeCell ref="D3:D35"/>
    <mergeCell ref="A35:B35"/>
    <mergeCell ref="B1:D1"/>
  </mergeCells>
  <printOptions horizontalCentered="1"/>
  <pageMargins left="0.5" right="0.05" top="0.5" bottom="0.5" header="0.5" footer="0.5"/>
  <pageSetup scale="90" orientation="portrait" useFirstPageNumber="1"/>
  <headerFooter alignWithMargins="0"/>
  <ignoredErrors>
    <ignoredError sqref="B33" 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 crop -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Marcella Sweet</dc:creator>
  <cp:lastModifiedBy>Microsoft Office User</cp:lastModifiedBy>
  <cp:lastPrinted>2014-06-19T20:23:52Z</cp:lastPrinted>
  <dcterms:created xsi:type="dcterms:W3CDTF">2011-04-14T16:02:29Z</dcterms:created>
  <dcterms:modified xsi:type="dcterms:W3CDTF">2022-11-17T00:48:34Z</dcterms:modified>
</cp:coreProperties>
</file>